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ocuments\0_Rules\Судейство 2018\Tour10\5й-Пестово\"/>
    </mc:Choice>
  </mc:AlternateContent>
  <xr:revisionPtr revIDLastSave="0" documentId="13_ncr:1_{D9D5C357-BEDE-4FB9-BD01-5D0DAD7ED182}" xr6:coauthVersionLast="32" xr6:coauthVersionMax="32" xr10:uidLastSave="{00000000-0000-0000-0000-000000000000}"/>
  <bookViews>
    <workbookView xWindow="0" yWindow="0" windowWidth="20496" windowHeight="7536" activeTab="1" xr2:uid="{00000000-000D-0000-FFFF-FFFF00000000}"/>
  </bookViews>
  <sheets>
    <sheet name="Протокол 23.05.18" sheetId="7" r:id="rId1"/>
    <sheet name="Протокол 24.05.18" sheetId="9" r:id="rId2"/>
  </sheets>
  <calcPr calcId="179017"/>
</workbook>
</file>

<file path=xl/calcChain.xml><?xml version="1.0" encoding="utf-8"?>
<calcChain xmlns="http://schemas.openxmlformats.org/spreadsheetml/2006/main">
  <c r="S20" i="9" l="1"/>
  <c r="S29" i="9"/>
  <c r="S27" i="9"/>
  <c r="S26" i="9"/>
  <c r="S25" i="9"/>
  <c r="S24" i="9"/>
  <c r="S23" i="9"/>
  <c r="S22" i="9"/>
  <c r="S21" i="9"/>
  <c r="S19" i="9"/>
  <c r="S18" i="9"/>
  <c r="S13" i="9"/>
  <c r="S12" i="9"/>
  <c r="S11" i="9"/>
  <c r="S10" i="9"/>
  <c r="S9" i="9"/>
  <c r="S8" i="9"/>
  <c r="S7" i="9"/>
  <c r="S6" i="9"/>
  <c r="S5" i="9"/>
  <c r="G19" i="9"/>
  <c r="F19" i="9" s="1"/>
  <c r="H19" i="9"/>
  <c r="F20" i="9"/>
  <c r="G20" i="9"/>
  <c r="H20" i="9"/>
  <c r="G21" i="9"/>
  <c r="H21" i="9" s="1"/>
  <c r="G22" i="9"/>
  <c r="F22" i="9" s="1"/>
  <c r="H22" i="9"/>
  <c r="G23" i="9"/>
  <c r="F23" i="9" s="1"/>
  <c r="H23" i="9"/>
  <c r="F24" i="9"/>
  <c r="G24" i="9"/>
  <c r="H24" i="9"/>
  <c r="G25" i="9"/>
  <c r="H25" i="9" s="1"/>
  <c r="G26" i="9"/>
  <c r="F26" i="9" s="1"/>
  <c r="H26" i="9"/>
  <c r="G27" i="9"/>
  <c r="F27" i="9" s="1"/>
  <c r="H27" i="9"/>
  <c r="G18" i="9"/>
  <c r="H18" i="9" s="1"/>
  <c r="F18" i="9"/>
  <c r="N19" i="9"/>
  <c r="M19" i="9" s="1"/>
  <c r="O19" i="9"/>
  <c r="M20" i="9"/>
  <c r="N20" i="9"/>
  <c r="O20" i="9"/>
  <c r="N21" i="9"/>
  <c r="O21" i="9" s="1"/>
  <c r="N22" i="9"/>
  <c r="M22" i="9" s="1"/>
  <c r="O22" i="9"/>
  <c r="N23" i="9"/>
  <c r="M23" i="9" s="1"/>
  <c r="O23" i="9"/>
  <c r="M24" i="9"/>
  <c r="N24" i="9"/>
  <c r="O24" i="9"/>
  <c r="N25" i="9"/>
  <c r="O25" i="9" s="1"/>
  <c r="N26" i="9"/>
  <c r="M26" i="9" s="1"/>
  <c r="O26" i="9"/>
  <c r="N27" i="9"/>
  <c r="M27" i="9" s="1"/>
  <c r="O27" i="9"/>
  <c r="N18" i="9"/>
  <c r="O18" i="9" s="1"/>
  <c r="M18" i="9"/>
  <c r="N6" i="9"/>
  <c r="M6" i="9" s="1"/>
  <c r="O6" i="9"/>
  <c r="M7" i="9"/>
  <c r="N7" i="9"/>
  <c r="O7" i="9" s="1"/>
  <c r="N8" i="9"/>
  <c r="O8" i="9" s="1"/>
  <c r="N9" i="9"/>
  <c r="M9" i="9" s="1"/>
  <c r="O9" i="9"/>
  <c r="N10" i="9"/>
  <c r="M10" i="9" s="1"/>
  <c r="O10" i="9"/>
  <c r="M11" i="9"/>
  <c r="N11" i="9"/>
  <c r="O11" i="9" s="1"/>
  <c r="N12" i="9"/>
  <c r="O12" i="9" s="1"/>
  <c r="N13" i="9"/>
  <c r="M13" i="9" s="1"/>
  <c r="O13" i="9"/>
  <c r="N5" i="9"/>
  <c r="O5" i="9" s="1"/>
  <c r="M5" i="9"/>
  <c r="G6" i="9"/>
  <c r="F6" i="9" s="1"/>
  <c r="H6" i="9"/>
  <c r="F7" i="9"/>
  <c r="G7" i="9"/>
  <c r="H7" i="9" s="1"/>
  <c r="G8" i="9"/>
  <c r="H8" i="9" s="1"/>
  <c r="G9" i="9"/>
  <c r="F9" i="9" s="1"/>
  <c r="G10" i="9"/>
  <c r="F10" i="9" s="1"/>
  <c r="H10" i="9"/>
  <c r="F11" i="9"/>
  <c r="G11" i="9"/>
  <c r="H11" i="9" s="1"/>
  <c r="G12" i="9"/>
  <c r="H12" i="9" s="1"/>
  <c r="G13" i="9"/>
  <c r="F13" i="9" s="1"/>
  <c r="H13" i="9"/>
  <c r="G5" i="9"/>
  <c r="F5" i="9" s="1"/>
  <c r="F25" i="9" l="1"/>
  <c r="F21" i="9"/>
  <c r="M25" i="9"/>
  <c r="M21" i="9"/>
  <c r="M12" i="9"/>
  <c r="M8" i="9"/>
  <c r="F8" i="9"/>
  <c r="F12" i="9"/>
  <c r="H5" i="9"/>
  <c r="H15" i="7" l="1"/>
  <c r="S7" i="7"/>
  <c r="S8" i="7"/>
  <c r="S9" i="7"/>
  <c r="S10" i="7"/>
  <c r="S11" i="7"/>
  <c r="S12" i="7"/>
  <c r="S13" i="7"/>
  <c r="S14" i="7"/>
  <c r="S15" i="7"/>
  <c r="S16" i="7"/>
  <c r="S17" i="7"/>
  <c r="S19" i="7"/>
  <c r="S20" i="7"/>
  <c r="S21" i="7"/>
  <c r="S22" i="7"/>
  <c r="S24" i="7"/>
  <c r="M22" i="7"/>
  <c r="N7" i="7"/>
  <c r="M7" i="7" s="1"/>
  <c r="N8" i="7"/>
  <c r="M8" i="7" s="1"/>
  <c r="N9" i="7"/>
  <c r="M9" i="7" s="1"/>
  <c r="N10" i="7"/>
  <c r="M10" i="7" s="1"/>
  <c r="N11" i="7"/>
  <c r="M11" i="7" s="1"/>
  <c r="N12" i="7"/>
  <c r="M12" i="7" s="1"/>
  <c r="N13" i="7"/>
  <c r="M13" i="7" s="1"/>
  <c r="N14" i="7"/>
  <c r="M14" i="7" s="1"/>
  <c r="N15" i="7"/>
  <c r="M15" i="7" s="1"/>
  <c r="N16" i="7"/>
  <c r="M16" i="7" s="1"/>
  <c r="N17" i="7"/>
  <c r="M17" i="7" s="1"/>
  <c r="N18" i="7"/>
  <c r="M18" i="7" s="1"/>
  <c r="N19" i="7"/>
  <c r="M19" i="7" s="1"/>
  <c r="N20" i="7"/>
  <c r="M20" i="7" s="1"/>
  <c r="N21" i="7"/>
  <c r="M21" i="7" s="1"/>
  <c r="N22" i="7"/>
  <c r="N23" i="7"/>
  <c r="M23" i="7" s="1"/>
  <c r="N24" i="7"/>
  <c r="M24" i="7" s="1"/>
  <c r="N5" i="7"/>
  <c r="G14" i="7"/>
  <c r="G15" i="7"/>
  <c r="G16" i="7"/>
  <c r="G17" i="7"/>
  <c r="G18" i="7"/>
  <c r="G19" i="7"/>
  <c r="G20" i="7"/>
  <c r="G21" i="7"/>
  <c r="G22" i="7"/>
  <c r="G23" i="7"/>
  <c r="G24" i="7"/>
  <c r="G6" i="7"/>
  <c r="G7" i="7"/>
  <c r="G8" i="7"/>
  <c r="G9" i="7"/>
  <c r="G10" i="7"/>
  <c r="G11" i="7"/>
  <c r="G12" i="7"/>
  <c r="G13" i="7"/>
  <c r="F14" i="7" l="1"/>
  <c r="F13" i="7"/>
  <c r="F11" i="7"/>
  <c r="F10" i="7"/>
  <c r="F9" i="7"/>
  <c r="F8" i="7"/>
  <c r="F6" i="7"/>
  <c r="F7" i="7"/>
  <c r="F15" i="7"/>
  <c r="F16" i="7"/>
  <c r="F17" i="7"/>
  <c r="F18" i="7"/>
  <c r="F19" i="7"/>
  <c r="F20" i="7"/>
  <c r="F21" i="7"/>
  <c r="F22" i="7"/>
  <c r="F23" i="7"/>
  <c r="F24" i="7"/>
  <c r="P24" i="7" l="1"/>
  <c r="I24" i="7"/>
  <c r="P23" i="7"/>
  <c r="I23" i="7"/>
  <c r="P22" i="7"/>
  <c r="I22" i="7"/>
  <c r="P21" i="7"/>
  <c r="I21" i="7"/>
  <c r="P20" i="7"/>
  <c r="I20" i="7"/>
  <c r="P15" i="7"/>
  <c r="I15" i="7"/>
  <c r="P7" i="7"/>
  <c r="I7" i="7"/>
  <c r="P6" i="7"/>
  <c r="N6" i="7"/>
  <c r="M6" i="7" s="1"/>
  <c r="I6" i="7"/>
  <c r="H6" i="7"/>
  <c r="P5" i="7"/>
  <c r="M5" i="7"/>
  <c r="I5" i="7"/>
  <c r="G5" i="7"/>
  <c r="F5" i="7" s="1"/>
  <c r="O20" i="7" l="1"/>
  <c r="O15" i="7"/>
  <c r="O6" i="7"/>
  <c r="O24" i="7"/>
  <c r="O22" i="7"/>
  <c r="H23" i="7"/>
  <c r="O7" i="7"/>
  <c r="H7" i="7"/>
  <c r="H20" i="7"/>
  <c r="H22" i="7"/>
  <c r="H24" i="7"/>
  <c r="O23" i="7"/>
  <c r="S31" i="7" l="1"/>
</calcChain>
</file>

<file path=xl/sharedStrings.xml><?xml version="1.0" encoding="utf-8"?>
<sst xmlns="http://schemas.openxmlformats.org/spreadsheetml/2006/main" count="115" uniqueCount="68">
  <si>
    <t>Старт Ти 1</t>
  </si>
  <si>
    <t>№</t>
  </si>
  <si>
    <t>Игроки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</si>
  <si>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</si>
  <si>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</si>
  <si>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</si>
  <si>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</si>
  <si>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</si>
  <si>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</si>
  <si>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</si>
  <si>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Отств.(+) Оперж.(-)</t>
  </si>
  <si>
    <t>Отставание от впереди идущей  группы в минутах</t>
  </si>
  <si>
    <t>Скрытая обл.
(служебная)</t>
  </si>
  <si>
    <t>Отставание от впереди идущей  группы в минутах - указывается только если группа вышла из графика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</si>
  <si>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</si>
  <si>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t>Длит. Раунда</t>
  </si>
  <si>
    <t>Предупреждение</t>
  </si>
  <si>
    <t>нет* предупреждения</t>
  </si>
  <si>
    <t>1 л-ка   старт ФАКТ</t>
  </si>
  <si>
    <t>Протокол контроля  времени завершения игры на 9 и 18 лунках</t>
  </si>
  <si>
    <r>
      <rPr>
        <b/>
        <sz val="14"/>
        <rFont val="Arial Cyr"/>
        <charset val="204"/>
      </rPr>
      <t xml:space="preserve">5й этап Пестово 23 мая </t>
    </r>
    <r>
      <rPr>
        <sz val="14"/>
        <rFont val="Arial Cyr"/>
        <charset val="204"/>
      </rPr>
      <t>2018</t>
    </r>
  </si>
  <si>
    <t>Павлов Перегудов</t>
  </si>
  <si>
    <t xml:space="preserve">Ляховой Гречухин </t>
  </si>
  <si>
    <t>Митропольский Бородин Ярославский</t>
  </si>
  <si>
    <t>Мовсесян Нигай Фетисов</t>
  </si>
  <si>
    <t>Зайченко Ким Лукьянчиков</t>
  </si>
  <si>
    <t>Путиловский Чернов Мамаев</t>
  </si>
  <si>
    <t>Слепцов Тваури Сазанов</t>
  </si>
  <si>
    <t>Закарян Чижиков Князев</t>
  </si>
  <si>
    <t>Торбаков Сафронов Стариков</t>
  </si>
  <si>
    <t>Сетин Помыткин Бутримов</t>
  </si>
  <si>
    <t>Айбазов Крылов Гончаров</t>
  </si>
  <si>
    <t>Ясюченя Петров А Дунаев</t>
  </si>
  <si>
    <t>Бочаров В Трухачев Рохит</t>
  </si>
  <si>
    <t>Сорокин Жиляев</t>
  </si>
  <si>
    <t>Ельчанинов Ермаков Дмитриев</t>
  </si>
  <si>
    <t>Кадыров Крючков Зверев</t>
  </si>
  <si>
    <t>Дашевский Корниенко Малаев</t>
  </si>
  <si>
    <t>Одегов Линецкий Салманов</t>
  </si>
  <si>
    <t>Макаров Агеенко</t>
  </si>
  <si>
    <t>Миа Соколов Петров С</t>
  </si>
  <si>
    <t>для групп из 3-х</t>
  </si>
  <si>
    <t>* 17 я группа вышла с ти 15й, вместо ти 3й, обнаружив ошибку исправились, но при этом они пропустили вперед 18ю группу, Главным судьей было принято решение не останавливать 
18югруппу, чтобы перезапустить их в правильном порядке, в результате такого решения 17я группа не могла войти в запланированный график, т.к. перед ними был дополнительный 
флайт. Ввиду такой перестановки, турнирный Комитет согласовал решение не штрафовать 17ю группу за оставание от запланированного графика</t>
  </si>
  <si>
    <t>ТАЙМИНГ НА РАУНД      -</t>
  </si>
  <si>
    <t>1 л-ка   старт</t>
  </si>
  <si>
    <t>Старт Ти 10</t>
  </si>
  <si>
    <t>средняя длина раунда</t>
  </si>
  <si>
    <t>Теорет. штраф</t>
  </si>
  <si>
    <t>Бочаров Сафронов Петров А</t>
  </si>
  <si>
    <t>Сорокин Стариков Ярославский</t>
  </si>
  <si>
    <t>Сазанов Мовсесян Путиловский</t>
  </si>
  <si>
    <t>Чижиков Ермаков Рохит</t>
  </si>
  <si>
    <t>Агеенко Салманов Павлов</t>
  </si>
  <si>
    <t>Корниенко Бутримов Кадыров</t>
  </si>
  <si>
    <t>Князев Малаев Фетисов</t>
  </si>
  <si>
    <t>Соколов Помыткин Чернов</t>
  </si>
  <si>
    <t>Закарян Петров С Бородин</t>
  </si>
  <si>
    <t>Слепцов Сетин</t>
  </si>
  <si>
    <t>Зайченко Ляховой</t>
  </si>
  <si>
    <t>Линецкий Крючков</t>
  </si>
  <si>
    <t>Крылов Зверев Перегудов</t>
  </si>
  <si>
    <t>Мамаев Дмитриев Гречухин</t>
  </si>
  <si>
    <t>Лукьянчиков Ким Ясюченя</t>
  </si>
  <si>
    <t>Трухачев Нигай Айбазов</t>
  </si>
  <si>
    <t>Торбаков Дунаев Одегов</t>
  </si>
  <si>
    <t>Митропольский Макаров Гончаров</t>
  </si>
  <si>
    <t>Ельчанинов Жиляев Тваури</t>
  </si>
  <si>
    <r>
      <rPr>
        <b/>
        <sz val="14"/>
        <rFont val="Arial Cyr"/>
        <charset val="204"/>
      </rPr>
      <t xml:space="preserve">5й этап Пестово 24 мая </t>
    </r>
    <r>
      <rPr>
        <sz val="14"/>
        <rFont val="Arial Cyr"/>
        <charset val="204"/>
      </rPr>
      <t>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</si>
</sst>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17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0"/>
      <color theme="1" tint="4.9989318521683403E-2"/>
      <name val="Arial Cyr"/>
      <charset val="204"/>
    </font>
    <font>
      <b/>
      <sz val="18"/>
      <name val="Arial Cyr"/>
      <charset val="204"/>
    </font>
    <font>
      <b/>
      <sz val="14"/>
      <color rgb="FFFF0000"/>
      <name val="Arial Cyr"/>
      <charset val="204"/>
    </font>
    <font>
      <b/>
      <sz val="9"/>
      <color rgb="FFFF0000"/>
      <name val="Arial Cyr"/>
      <charset val="204"/>
    </font>
    <font>
      <b/>
      <sz val="10"/>
      <color theme="1" tint="4.9989318521683403E-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6" borderId="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2" fillId="4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/>
    </xf>
    <xf numFmtId="0" fontId="14" fillId="4" borderId="1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4" borderId="8" xfId="0" applyNumberFormat="1" applyFont="1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6" borderId="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2" fillId="4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Font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4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4B389-4A96-4C1E-939E-7BCE85DEA64F}">
  <dimension ref="A1:S32"/>
  <sheetViews>
    <sheetView topLeftCell="A19" zoomScale="85" zoomScaleNormal="85" workbookViewId="0">
      <selection activeCell="S32" sqref="S32"/>
    </sheetView>
  </sheetViews>
  <sheetFormatPr defaultRowHeight="13.2" x14ac:dyDescent="0.25"/>
  <cols>
    <col min="1" max="1" width="4.5546875" style="21" customWidth="1"/>
    <col min="2" max="2" width="46.2187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9.441406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6.5546875" customWidth="1"/>
    <col min="19" max="19" width="18.109375" customWidth="1"/>
  </cols>
  <sheetData>
    <row r="1" spans="1:19" ht="17.399999999999999" x14ac:dyDescent="0.3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9" ht="17.399999999999999" x14ac:dyDescent="0.3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9" ht="31.2" customHeight="1" thickBot="1" x14ac:dyDescent="0.3">
      <c r="B3" s="1" t="s">
        <v>0</v>
      </c>
      <c r="R3" s="27">
        <v>0.19097222222222221</v>
      </c>
    </row>
    <row r="4" spans="1:19" s="23" customFormat="1" ht="57" customHeight="1" thickBot="1" x14ac:dyDescent="0.3">
      <c r="A4" s="2" t="s">
        <v>1</v>
      </c>
      <c r="B4" s="3" t="s">
        <v>2</v>
      </c>
      <c r="C4" s="35" t="s">
        <v>18</v>
      </c>
      <c r="D4" s="4" t="s">
        <v>3</v>
      </c>
      <c r="E4" s="38" t="s">
        <v>4</v>
      </c>
      <c r="F4" s="14" t="s">
        <v>10</v>
      </c>
      <c r="G4" s="16" t="s">
        <v>12</v>
      </c>
      <c r="H4" s="17" t="s">
        <v>11</v>
      </c>
      <c r="I4" s="16" t="s">
        <v>12</v>
      </c>
      <c r="J4" s="10" t="s">
        <v>8</v>
      </c>
      <c r="K4" s="4" t="s">
        <v>6</v>
      </c>
      <c r="L4" s="38" t="s">
        <v>7</v>
      </c>
      <c r="M4" s="5" t="s">
        <v>5</v>
      </c>
      <c r="N4" s="16" t="s">
        <v>12</v>
      </c>
      <c r="O4" s="17" t="s">
        <v>11</v>
      </c>
      <c r="P4" s="16" t="s">
        <v>12</v>
      </c>
      <c r="Q4" s="10" t="s">
        <v>8</v>
      </c>
      <c r="S4" s="28" t="s">
        <v>15</v>
      </c>
    </row>
    <row r="5" spans="1:19" ht="35.1" customHeight="1" x14ac:dyDescent="0.25">
      <c r="A5" s="22">
        <v>1</v>
      </c>
      <c r="B5" s="24" t="s">
        <v>21</v>
      </c>
      <c r="C5" s="6">
        <v>0.39583333333333331</v>
      </c>
      <c r="D5" s="9">
        <v>0.4881944444444446</v>
      </c>
      <c r="E5" s="8">
        <v>0.47847222222222219</v>
      </c>
      <c r="F5" s="25">
        <f t="shared" ref="F5:F24" si="0">G5*86400/60</f>
        <v>-14.000000000000268</v>
      </c>
      <c r="G5" s="18">
        <f t="shared" ref="G5:G24" si="1">E5-D5</f>
        <v>-9.7222222222224097E-3</v>
      </c>
      <c r="H5" s="15"/>
      <c r="I5" s="19" t="e">
        <f t="shared" ref="I5:I7" si="2">E5-E4</f>
        <v>#VALUE!</v>
      </c>
      <c r="J5" s="11"/>
      <c r="K5" s="13">
        <v>0.58680555555555536</v>
      </c>
      <c r="L5" s="8">
        <v>0.56597222222222221</v>
      </c>
      <c r="M5" s="25">
        <f t="shared" ref="M5:M24" si="3">N5*86400/60</f>
        <v>-29.999999999999734</v>
      </c>
      <c r="N5" s="20">
        <f t="shared" ref="N5:N24" si="4">L5-K5</f>
        <v>-2.0833333333333148E-2</v>
      </c>
      <c r="O5" s="15"/>
      <c r="P5" s="18" t="e">
        <f t="shared" ref="P5:P7" si="5">L5-L4</f>
        <v>#VALUE!</v>
      </c>
      <c r="Q5" s="12"/>
      <c r="S5" s="29"/>
    </row>
    <row r="6" spans="1:19" ht="35.1" customHeight="1" x14ac:dyDescent="0.25">
      <c r="A6" s="22">
        <v>2</v>
      </c>
      <c r="B6" s="24" t="s">
        <v>22</v>
      </c>
      <c r="C6" s="7">
        <v>0.40416666666666662</v>
      </c>
      <c r="D6" s="7">
        <v>0.49652777777777796</v>
      </c>
      <c r="E6" s="8">
        <v>0.48333333333333334</v>
      </c>
      <c r="F6" s="25">
        <f t="shared" si="0"/>
        <v>-19.000000000000252</v>
      </c>
      <c r="G6" s="18">
        <f t="shared" si="1"/>
        <v>-1.319444444444462E-2</v>
      </c>
      <c r="H6" s="15" t="str">
        <f t="shared" ref="H6:H24" si="6">IF(G6&lt;0,"",IF(G6=0,"0",MINUTE(I6)))</f>
        <v/>
      </c>
      <c r="I6" s="19">
        <f t="shared" si="2"/>
        <v>4.8611111111111494E-3</v>
      </c>
      <c r="J6" s="11"/>
      <c r="K6" s="7">
        <v>0.59513888888888877</v>
      </c>
      <c r="L6" s="8">
        <v>0.5708333333333333</v>
      </c>
      <c r="M6" s="25">
        <f t="shared" si="3"/>
        <v>-34.999999999999879</v>
      </c>
      <c r="N6" s="20">
        <f t="shared" si="4"/>
        <v>-2.4305555555555469E-2</v>
      </c>
      <c r="O6" s="15" t="str">
        <f t="shared" ref="O6:O24" si="7">IF(N6&lt;0,"",IF(N6=0,"0",MINUTE(P6)))</f>
        <v/>
      </c>
      <c r="P6" s="19">
        <f t="shared" si="5"/>
        <v>4.8611111111110938E-3</v>
      </c>
      <c r="Q6" s="12"/>
      <c r="S6" s="29"/>
    </row>
    <row r="7" spans="1:19" ht="35.1" customHeight="1" x14ac:dyDescent="0.25">
      <c r="A7" s="22">
        <v>3</v>
      </c>
      <c r="B7" s="24" t="s">
        <v>23</v>
      </c>
      <c r="C7" s="7">
        <v>0.41250000000000003</v>
      </c>
      <c r="D7" s="7">
        <v>0.50486111111111132</v>
      </c>
      <c r="E7" s="8">
        <v>0.49652777777777773</v>
      </c>
      <c r="F7" s="25">
        <f t="shared" si="0"/>
        <v>-12.000000000000357</v>
      </c>
      <c r="G7" s="18">
        <f t="shared" si="1"/>
        <v>-8.3333333333335813E-3</v>
      </c>
      <c r="H7" s="15" t="str">
        <f t="shared" si="6"/>
        <v/>
      </c>
      <c r="I7" s="19">
        <f t="shared" si="2"/>
        <v>1.3194444444444398E-2</v>
      </c>
      <c r="J7" s="11"/>
      <c r="K7" s="7">
        <v>0.60347222222222208</v>
      </c>
      <c r="L7" s="8">
        <v>0.60069444444444442</v>
      </c>
      <c r="M7" s="25">
        <f t="shared" si="3"/>
        <v>-3.9999999999998255</v>
      </c>
      <c r="N7" s="20">
        <f t="shared" si="4"/>
        <v>-2.7777777777776569E-3</v>
      </c>
      <c r="O7" s="15" t="str">
        <f t="shared" si="7"/>
        <v/>
      </c>
      <c r="P7" s="19">
        <f t="shared" si="5"/>
        <v>2.9861111111111116E-2</v>
      </c>
      <c r="Q7" s="12"/>
      <c r="S7" s="29">
        <f t="shared" ref="S7:S24" si="8">L7-C7</f>
        <v>0.18819444444444439</v>
      </c>
    </row>
    <row r="8" spans="1:19" ht="35.1" customHeight="1" x14ac:dyDescent="0.25">
      <c r="A8" s="22">
        <v>4</v>
      </c>
      <c r="B8" s="24" t="s">
        <v>24</v>
      </c>
      <c r="C8" s="6">
        <v>0.42083333333333334</v>
      </c>
      <c r="D8" s="7">
        <v>0.51319444444444462</v>
      </c>
      <c r="E8" s="8">
        <v>0.50972222222222219</v>
      </c>
      <c r="F8" s="25">
        <f t="shared" si="0"/>
        <v>-5.000000000000302</v>
      </c>
      <c r="G8" s="18">
        <f t="shared" si="1"/>
        <v>-3.4722222222224319E-3</v>
      </c>
      <c r="H8" s="15"/>
      <c r="I8" s="19"/>
      <c r="J8" s="11"/>
      <c r="K8" s="7">
        <v>0.61180555555555538</v>
      </c>
      <c r="L8" s="8">
        <v>0.61111111111111105</v>
      </c>
      <c r="M8" s="25">
        <f t="shared" si="3"/>
        <v>-0.99999999999983658</v>
      </c>
      <c r="N8" s="20">
        <f t="shared" si="4"/>
        <v>-6.9444444444433095E-4</v>
      </c>
      <c r="O8" s="15"/>
      <c r="P8" s="19"/>
      <c r="Q8" s="12"/>
      <c r="S8" s="29">
        <f t="shared" si="8"/>
        <v>0.19027777777777771</v>
      </c>
    </row>
    <row r="9" spans="1:19" ht="35.1" customHeight="1" x14ac:dyDescent="0.25">
      <c r="A9" s="22">
        <v>5</v>
      </c>
      <c r="B9" s="24" t="s">
        <v>25</v>
      </c>
      <c r="C9" s="6">
        <v>0.4291666666666667</v>
      </c>
      <c r="D9" s="7">
        <v>0.52152777777777792</v>
      </c>
      <c r="E9" s="8">
        <v>0.51527777777777783</v>
      </c>
      <c r="F9" s="25">
        <f t="shared" si="0"/>
        <v>-9.0000000000001297</v>
      </c>
      <c r="G9" s="18">
        <f t="shared" si="1"/>
        <v>-6.2500000000000888E-3</v>
      </c>
      <c r="H9" s="15"/>
      <c r="I9" s="19"/>
      <c r="J9" s="11"/>
      <c r="K9" s="7">
        <v>0.62013888888888868</v>
      </c>
      <c r="L9" s="8">
        <v>0.61736111111111114</v>
      </c>
      <c r="M9" s="25">
        <f t="shared" si="3"/>
        <v>-3.999999999999666</v>
      </c>
      <c r="N9" s="20">
        <f t="shared" si="4"/>
        <v>-2.7777777777775459E-3</v>
      </c>
      <c r="O9" s="15"/>
      <c r="P9" s="19"/>
      <c r="Q9" s="12"/>
      <c r="S9" s="29">
        <f t="shared" si="8"/>
        <v>0.18819444444444444</v>
      </c>
    </row>
    <row r="10" spans="1:19" ht="35.1" customHeight="1" x14ac:dyDescent="0.25">
      <c r="A10" s="22">
        <v>6</v>
      </c>
      <c r="B10" s="24" t="s">
        <v>26</v>
      </c>
      <c r="C10" s="6">
        <v>0.4375</v>
      </c>
      <c r="D10" s="7">
        <v>0.52986111111111123</v>
      </c>
      <c r="E10" s="8">
        <v>0.52847222222222223</v>
      </c>
      <c r="F10" s="25">
        <f t="shared" si="0"/>
        <v>-2.0000000000001528</v>
      </c>
      <c r="G10" s="18">
        <f t="shared" si="1"/>
        <v>-1.388888888888995E-3</v>
      </c>
      <c r="H10" s="15"/>
      <c r="I10" s="19"/>
      <c r="J10" s="11"/>
      <c r="K10" s="7">
        <v>0.62847222222222199</v>
      </c>
      <c r="L10" s="8">
        <v>0.62847222222222221</v>
      </c>
      <c r="M10" s="25">
        <f t="shared" si="3"/>
        <v>0</v>
      </c>
      <c r="N10" s="20">
        <f t="shared" si="4"/>
        <v>0</v>
      </c>
      <c r="O10" s="15"/>
      <c r="P10" s="19"/>
      <c r="Q10" s="12"/>
      <c r="S10" s="29">
        <f t="shared" si="8"/>
        <v>0.19097222222222221</v>
      </c>
    </row>
    <row r="11" spans="1:19" ht="35.1" customHeight="1" x14ac:dyDescent="0.25">
      <c r="A11" s="22">
        <v>7</v>
      </c>
      <c r="B11" s="24" t="s">
        <v>27</v>
      </c>
      <c r="C11" s="7">
        <v>0.4458333333333333</v>
      </c>
      <c r="D11" s="7">
        <v>0.53819444444444453</v>
      </c>
      <c r="E11" s="8">
        <v>0.53680555555555554</v>
      </c>
      <c r="F11" s="25">
        <f t="shared" si="0"/>
        <v>-2.0000000000001528</v>
      </c>
      <c r="G11" s="18">
        <f t="shared" si="1"/>
        <v>-1.388888888888995E-3</v>
      </c>
      <c r="H11" s="15"/>
      <c r="I11" s="19"/>
      <c r="J11" s="11"/>
      <c r="K11" s="7">
        <v>0.63680555555555529</v>
      </c>
      <c r="L11" s="8">
        <v>0.63541666666666663</v>
      </c>
      <c r="M11" s="25">
        <f t="shared" si="3"/>
        <v>-1.9999999999996732</v>
      </c>
      <c r="N11" s="20">
        <f t="shared" si="4"/>
        <v>-1.3888888888886619E-3</v>
      </c>
      <c r="O11" s="15"/>
      <c r="P11" s="19"/>
      <c r="Q11" s="12"/>
      <c r="S11" s="29">
        <f t="shared" si="8"/>
        <v>0.18958333333333333</v>
      </c>
    </row>
    <row r="12" spans="1:19" ht="35.1" customHeight="1" x14ac:dyDescent="0.25">
      <c r="A12" s="22">
        <v>8</v>
      </c>
      <c r="B12" s="24" t="s">
        <v>28</v>
      </c>
      <c r="C12" s="7">
        <v>0.45416666666666666</v>
      </c>
      <c r="D12" s="7">
        <v>0.54652777777777783</v>
      </c>
      <c r="E12" s="8"/>
      <c r="F12" s="25"/>
      <c r="G12" s="18">
        <f t="shared" si="1"/>
        <v>-0.54652777777777783</v>
      </c>
      <c r="H12" s="15"/>
      <c r="I12" s="19"/>
      <c r="J12" s="11" t="s">
        <v>16</v>
      </c>
      <c r="K12" s="7">
        <v>0.6451388888888886</v>
      </c>
      <c r="L12" s="8">
        <v>0.64027777777777783</v>
      </c>
      <c r="M12" s="25">
        <f t="shared" si="3"/>
        <v>-6.9999999999994964</v>
      </c>
      <c r="N12" s="20">
        <f t="shared" si="4"/>
        <v>-4.8611111111107608E-3</v>
      </c>
      <c r="O12" s="15"/>
      <c r="P12" s="19"/>
      <c r="Q12" s="12"/>
      <c r="S12" s="29">
        <f t="shared" si="8"/>
        <v>0.18611111111111117</v>
      </c>
    </row>
    <row r="13" spans="1:19" ht="35.1" customHeight="1" x14ac:dyDescent="0.25">
      <c r="A13" s="22">
        <v>9</v>
      </c>
      <c r="B13" s="24" t="s">
        <v>29</v>
      </c>
      <c r="C13" s="6">
        <v>0.46249999999999997</v>
      </c>
      <c r="D13" s="7">
        <v>0.55486111111111114</v>
      </c>
      <c r="E13" s="8">
        <v>0.54861111111111105</v>
      </c>
      <c r="F13" s="25">
        <f t="shared" si="0"/>
        <v>-9.0000000000001297</v>
      </c>
      <c r="G13" s="18">
        <f t="shared" si="1"/>
        <v>-6.2500000000000888E-3</v>
      </c>
      <c r="H13" s="15"/>
      <c r="I13" s="19"/>
      <c r="J13" s="11"/>
      <c r="K13" s="7">
        <v>0.6534722222222219</v>
      </c>
      <c r="L13" s="8">
        <v>0.6479166666666667</v>
      </c>
      <c r="M13" s="25">
        <f t="shared" si="3"/>
        <v>-7.999999999999492</v>
      </c>
      <c r="N13" s="20">
        <f t="shared" si="4"/>
        <v>-5.5555555555552028E-3</v>
      </c>
      <c r="O13" s="15"/>
      <c r="P13" s="19"/>
      <c r="Q13" s="12"/>
      <c r="S13" s="29">
        <f t="shared" si="8"/>
        <v>0.18541666666666673</v>
      </c>
    </row>
    <row r="14" spans="1:19" ht="35.1" customHeight="1" x14ac:dyDescent="0.25">
      <c r="A14" s="22">
        <v>10</v>
      </c>
      <c r="B14" s="24" t="s">
        <v>30</v>
      </c>
      <c r="C14" s="6">
        <v>0.47083333333333338</v>
      </c>
      <c r="D14" s="7">
        <v>0.56319444444444444</v>
      </c>
      <c r="E14" s="8">
        <v>0.56319444444444444</v>
      </c>
      <c r="F14" s="25">
        <f t="shared" si="0"/>
        <v>0</v>
      </c>
      <c r="G14" s="18">
        <f t="shared" si="1"/>
        <v>0</v>
      </c>
      <c r="H14" s="15"/>
      <c r="I14" s="19"/>
      <c r="J14" s="11"/>
      <c r="K14" s="7">
        <v>0.6618055555555552</v>
      </c>
      <c r="L14" s="8">
        <v>0.66111111111111109</v>
      </c>
      <c r="M14" s="25">
        <f t="shared" si="3"/>
        <v>-0.99999999999951683</v>
      </c>
      <c r="N14" s="20">
        <f t="shared" si="4"/>
        <v>-6.9444444444410891E-4</v>
      </c>
      <c r="O14" s="15"/>
      <c r="P14" s="19"/>
      <c r="Q14" s="12"/>
      <c r="S14" s="29">
        <f t="shared" si="8"/>
        <v>0.19027777777777771</v>
      </c>
    </row>
    <row r="15" spans="1:19" ht="35.1" customHeight="1" x14ac:dyDescent="0.25">
      <c r="A15" s="22">
        <v>11</v>
      </c>
      <c r="B15" s="24" t="s">
        <v>31</v>
      </c>
      <c r="C15" s="6">
        <v>0.47916666666666669</v>
      </c>
      <c r="D15" s="7">
        <v>0.57152777777777786</v>
      </c>
      <c r="E15" s="8">
        <v>0.57152777777777775</v>
      </c>
      <c r="F15" s="25">
        <f t="shared" si="0"/>
        <v>0</v>
      </c>
      <c r="G15" s="18">
        <f t="shared" si="1"/>
        <v>0</v>
      </c>
      <c r="H15" s="32" t="str">
        <f t="shared" si="6"/>
        <v>0</v>
      </c>
      <c r="I15" s="19">
        <f>E15-E7</f>
        <v>7.5000000000000011E-2</v>
      </c>
      <c r="J15" s="34"/>
      <c r="K15" s="7">
        <v>0.67013888888888862</v>
      </c>
      <c r="L15" s="8">
        <v>0.66736111111111107</v>
      </c>
      <c r="M15" s="25">
        <f t="shared" si="3"/>
        <v>-3.999999999999666</v>
      </c>
      <c r="N15" s="20">
        <f t="shared" si="4"/>
        <v>-2.7777777777775459E-3</v>
      </c>
      <c r="O15" s="32" t="str">
        <f t="shared" si="7"/>
        <v/>
      </c>
      <c r="P15" s="19">
        <f>L15-L7</f>
        <v>6.6666666666666652E-2</v>
      </c>
      <c r="Q15" s="36"/>
      <c r="S15" s="29">
        <f t="shared" si="8"/>
        <v>0.18819444444444439</v>
      </c>
    </row>
    <row r="16" spans="1:19" ht="35.1" customHeight="1" x14ac:dyDescent="0.25">
      <c r="A16" s="22">
        <v>12</v>
      </c>
      <c r="B16" s="24" t="s">
        <v>32</v>
      </c>
      <c r="C16" s="7">
        <v>0.48749999999999999</v>
      </c>
      <c r="D16" s="7">
        <v>0.57986111111111116</v>
      </c>
      <c r="E16" s="8">
        <v>0.5756944444444444</v>
      </c>
      <c r="F16" s="25">
        <f t="shared" si="0"/>
        <v>-6.0000000000001386</v>
      </c>
      <c r="G16" s="18">
        <f t="shared" si="1"/>
        <v>-4.1666666666667629E-3</v>
      </c>
      <c r="H16" s="32"/>
      <c r="I16" s="19"/>
      <c r="J16" s="34"/>
      <c r="K16" s="7">
        <v>0.67847222222222192</v>
      </c>
      <c r="L16" s="8">
        <v>0.67499999999999993</v>
      </c>
      <c r="M16" s="25">
        <f t="shared" si="3"/>
        <v>-4.9999999999996625</v>
      </c>
      <c r="N16" s="20">
        <f t="shared" si="4"/>
        <v>-3.4722222222219878E-3</v>
      </c>
      <c r="O16" s="32"/>
      <c r="P16" s="19"/>
      <c r="Q16" s="36"/>
      <c r="S16" s="29">
        <f t="shared" si="8"/>
        <v>0.18749999999999994</v>
      </c>
    </row>
    <row r="17" spans="1:19" ht="35.1" customHeight="1" x14ac:dyDescent="0.25">
      <c r="A17" s="22">
        <v>13</v>
      </c>
      <c r="B17" s="24" t="s">
        <v>33</v>
      </c>
      <c r="C17" s="7">
        <v>0.49583333333333335</v>
      </c>
      <c r="D17" s="7">
        <v>0.58819444444444446</v>
      </c>
      <c r="E17" s="8">
        <v>0.5854166666666667</v>
      </c>
      <c r="F17" s="25">
        <f t="shared" si="0"/>
        <v>-3.9999999999999858</v>
      </c>
      <c r="G17" s="18">
        <f t="shared" si="1"/>
        <v>-2.7777777777777679E-3</v>
      </c>
      <c r="H17" s="32"/>
      <c r="I17" s="19"/>
      <c r="J17" s="34"/>
      <c r="K17" s="7">
        <v>0.68680555555555522</v>
      </c>
      <c r="L17" s="8">
        <v>0.68541666666666667</v>
      </c>
      <c r="M17" s="25">
        <f t="shared" si="3"/>
        <v>-1.9999999999995133</v>
      </c>
      <c r="N17" s="20">
        <f t="shared" si="4"/>
        <v>-1.3888888888885509E-3</v>
      </c>
      <c r="O17" s="32"/>
      <c r="P17" s="19"/>
      <c r="Q17" s="36"/>
      <c r="S17" s="29">
        <f t="shared" si="8"/>
        <v>0.18958333333333333</v>
      </c>
    </row>
    <row r="18" spans="1:19" ht="35.1" customHeight="1" x14ac:dyDescent="0.25">
      <c r="A18" s="22">
        <v>14</v>
      </c>
      <c r="B18" s="24" t="s">
        <v>34</v>
      </c>
      <c r="C18" s="6">
        <v>0.50416666666666665</v>
      </c>
      <c r="D18" s="7">
        <v>0.59652777777777777</v>
      </c>
      <c r="E18" s="8">
        <v>0.59027777777777779</v>
      </c>
      <c r="F18" s="25">
        <f t="shared" si="0"/>
        <v>-8.999999999999968</v>
      </c>
      <c r="G18" s="18">
        <f t="shared" si="1"/>
        <v>-6.2499999999999778E-3</v>
      </c>
      <c r="H18" s="32"/>
      <c r="I18" s="19"/>
      <c r="J18" s="34"/>
      <c r="K18" s="7">
        <v>0.69513888888888853</v>
      </c>
      <c r="L18" s="8">
        <v>0.69166666666666676</v>
      </c>
      <c r="M18" s="25">
        <f t="shared" si="3"/>
        <v>-4.9999999999993427</v>
      </c>
      <c r="N18" s="20">
        <f t="shared" si="4"/>
        <v>-3.4722222222217658E-3</v>
      </c>
      <c r="O18" s="32"/>
      <c r="P18" s="19"/>
      <c r="Q18" s="36"/>
      <c r="S18" s="29"/>
    </row>
    <row r="19" spans="1:19" ht="35.1" customHeight="1" x14ac:dyDescent="0.25">
      <c r="A19" s="22">
        <v>15</v>
      </c>
      <c r="B19" s="24" t="s">
        <v>35</v>
      </c>
      <c r="C19" s="6">
        <v>0.51250000000000007</v>
      </c>
      <c r="D19" s="7">
        <v>0.60486111111111107</v>
      </c>
      <c r="E19" s="8">
        <v>0.59722222222222221</v>
      </c>
      <c r="F19" s="25">
        <f t="shared" si="0"/>
        <v>-10.999999999999961</v>
      </c>
      <c r="G19" s="18">
        <f t="shared" si="1"/>
        <v>-7.6388888888888618E-3</v>
      </c>
      <c r="H19" s="32"/>
      <c r="I19" s="19"/>
      <c r="J19" s="34"/>
      <c r="K19" s="7">
        <v>0.70347222222222183</v>
      </c>
      <c r="L19" s="8">
        <v>0.70000000000000007</v>
      </c>
      <c r="M19" s="25">
        <f t="shared" si="3"/>
        <v>-4.9999999999993427</v>
      </c>
      <c r="N19" s="20">
        <f t="shared" si="4"/>
        <v>-3.4722222222217658E-3</v>
      </c>
      <c r="O19" s="32"/>
      <c r="P19" s="19"/>
      <c r="Q19" s="36"/>
      <c r="S19" s="29">
        <f t="shared" si="8"/>
        <v>0.1875</v>
      </c>
    </row>
    <row r="20" spans="1:19" ht="35.1" customHeight="1" x14ac:dyDescent="0.25">
      <c r="A20" s="22">
        <v>16</v>
      </c>
      <c r="B20" s="24" t="s">
        <v>36</v>
      </c>
      <c r="C20" s="6">
        <v>0.52083333333333337</v>
      </c>
      <c r="D20" s="7">
        <v>0.61319444444444438</v>
      </c>
      <c r="E20" s="8">
        <v>0.60416666666666663</v>
      </c>
      <c r="F20" s="25">
        <f t="shared" si="0"/>
        <v>-12.999999999999954</v>
      </c>
      <c r="G20" s="18">
        <f t="shared" si="1"/>
        <v>-9.0277777777777457E-3</v>
      </c>
      <c r="H20" s="32" t="str">
        <f t="shared" si="6"/>
        <v/>
      </c>
      <c r="I20" s="19">
        <f>E20-E15</f>
        <v>3.2638888888888884E-2</v>
      </c>
      <c r="J20" s="33"/>
      <c r="K20" s="7">
        <v>0.71180555555555514</v>
      </c>
      <c r="L20" s="8">
        <v>0.70972222222222225</v>
      </c>
      <c r="M20" s="25">
        <f t="shared" si="3"/>
        <v>-2.9999999999993503</v>
      </c>
      <c r="N20" s="20">
        <f t="shared" si="4"/>
        <v>-2.0833333333328818E-3</v>
      </c>
      <c r="O20" s="15" t="str">
        <f t="shared" si="7"/>
        <v/>
      </c>
      <c r="P20" s="19">
        <f>L20-L15</f>
        <v>4.2361111111111183E-2</v>
      </c>
      <c r="Q20" s="12"/>
      <c r="S20" s="29">
        <f t="shared" si="8"/>
        <v>0.18888888888888888</v>
      </c>
    </row>
    <row r="21" spans="1:19" ht="35.1" customHeight="1" x14ac:dyDescent="0.25">
      <c r="A21" s="22">
        <v>17</v>
      </c>
      <c r="B21" s="24" t="s">
        <v>37</v>
      </c>
      <c r="C21" s="7">
        <v>0.52916666666666667</v>
      </c>
      <c r="D21" s="7">
        <v>0.62152777777777768</v>
      </c>
      <c r="E21" s="8">
        <v>0.62569444444444444</v>
      </c>
      <c r="F21" s="40">
        <f t="shared" si="0"/>
        <v>6.0000000000001386</v>
      </c>
      <c r="G21" s="18">
        <f t="shared" si="1"/>
        <v>4.1666666666667629E-3</v>
      </c>
      <c r="H21" s="32"/>
      <c r="I21" s="19">
        <f t="shared" ref="I21:I24" si="9">E21-E20</f>
        <v>2.1527777777777812E-2</v>
      </c>
      <c r="J21" s="34" t="s">
        <v>17</v>
      </c>
      <c r="K21" s="7">
        <v>0.72013888888888844</v>
      </c>
      <c r="L21" s="8">
        <v>0.72291666666666676</v>
      </c>
      <c r="M21" s="40">
        <f t="shared" si="3"/>
        <v>4.0000000000007851</v>
      </c>
      <c r="N21" s="20">
        <f t="shared" si="4"/>
        <v>2.777777777778323E-3</v>
      </c>
      <c r="O21" s="32"/>
      <c r="P21" s="19">
        <f t="shared" ref="P21:P24" si="10">L21-L20</f>
        <v>1.3194444444444509E-2</v>
      </c>
      <c r="Q21" s="39" t="s">
        <v>17</v>
      </c>
      <c r="S21" s="29">
        <f t="shared" si="8"/>
        <v>0.19375000000000009</v>
      </c>
    </row>
    <row r="22" spans="1:19" ht="35.1" customHeight="1" x14ac:dyDescent="0.25">
      <c r="A22" s="22">
        <v>18</v>
      </c>
      <c r="B22" s="24" t="s">
        <v>38</v>
      </c>
      <c r="C22" s="7">
        <v>0.53749999999999998</v>
      </c>
      <c r="D22" s="7">
        <v>0.62986111111111098</v>
      </c>
      <c r="E22" s="8">
        <v>0.61388888888888882</v>
      </c>
      <c r="F22" s="25">
        <f t="shared" si="0"/>
        <v>-22.999999999999918</v>
      </c>
      <c r="G22" s="18">
        <f t="shared" si="1"/>
        <v>-1.5972222222222165E-2</v>
      </c>
      <c r="H22" s="37" t="str">
        <f t="shared" si="6"/>
        <v/>
      </c>
      <c r="I22" s="19">
        <f t="shared" si="9"/>
        <v>-1.1805555555555625E-2</v>
      </c>
      <c r="J22" s="11"/>
      <c r="K22" s="7">
        <v>0.72847222222222174</v>
      </c>
      <c r="L22" s="8">
        <v>0.71527777777777779</v>
      </c>
      <c r="M22" s="25">
        <f t="shared" si="3"/>
        <v>-18.999999999999293</v>
      </c>
      <c r="N22" s="20">
        <f t="shared" si="4"/>
        <v>-1.3194444444443953E-2</v>
      </c>
      <c r="O22" s="15" t="str">
        <f t="shared" si="7"/>
        <v/>
      </c>
      <c r="P22" s="19">
        <f t="shared" si="10"/>
        <v>-7.6388888888889728E-3</v>
      </c>
      <c r="Q22" s="12"/>
      <c r="S22" s="29">
        <f t="shared" si="8"/>
        <v>0.17777777777777781</v>
      </c>
    </row>
    <row r="23" spans="1:19" ht="35.1" customHeight="1" x14ac:dyDescent="0.25">
      <c r="A23" s="22">
        <v>19</v>
      </c>
      <c r="B23" s="24" t="s">
        <v>39</v>
      </c>
      <c r="C23" s="6">
        <v>0.54583333333333328</v>
      </c>
      <c r="D23" s="7">
        <v>0.63819444444444429</v>
      </c>
      <c r="E23" s="8">
        <v>0.6333333333333333</v>
      </c>
      <c r="F23" s="25">
        <f t="shared" si="0"/>
        <v>-6.9999999999998153</v>
      </c>
      <c r="G23" s="18">
        <f t="shared" si="1"/>
        <v>-4.8611111111109828E-3</v>
      </c>
      <c r="H23" s="15" t="str">
        <f t="shared" si="6"/>
        <v/>
      </c>
      <c r="I23" s="19">
        <f t="shared" si="9"/>
        <v>1.9444444444444486E-2</v>
      </c>
      <c r="J23" s="11"/>
      <c r="K23" s="7">
        <v>0.73680555555555505</v>
      </c>
      <c r="L23" s="8">
        <v>0.7284722222222223</v>
      </c>
      <c r="M23" s="25">
        <f t="shared" si="3"/>
        <v>-11.999999999999158</v>
      </c>
      <c r="N23" s="20">
        <f t="shared" si="4"/>
        <v>-8.3333333333327486E-3</v>
      </c>
      <c r="O23" s="15" t="str">
        <f t="shared" si="7"/>
        <v/>
      </c>
      <c r="P23" s="19">
        <f t="shared" si="10"/>
        <v>1.3194444444444509E-2</v>
      </c>
      <c r="Q23" s="12"/>
      <c r="S23" s="29"/>
    </row>
    <row r="24" spans="1:19" ht="35.1" customHeight="1" x14ac:dyDescent="0.25">
      <c r="A24" s="22">
        <v>20</v>
      </c>
      <c r="B24" s="24" t="s">
        <v>40</v>
      </c>
      <c r="C24" s="6">
        <v>0.5541666666666667</v>
      </c>
      <c r="D24" s="7">
        <v>0.64652777777777759</v>
      </c>
      <c r="E24" s="8">
        <v>0.64583333333333337</v>
      </c>
      <c r="F24" s="25">
        <f t="shared" si="0"/>
        <v>-0.9999999999996767</v>
      </c>
      <c r="G24" s="18">
        <f t="shared" si="1"/>
        <v>-6.9444444444421993E-4</v>
      </c>
      <c r="H24" s="15" t="str">
        <f t="shared" si="6"/>
        <v/>
      </c>
      <c r="I24" s="19">
        <f t="shared" si="9"/>
        <v>1.2500000000000067E-2</v>
      </c>
      <c r="J24" s="11"/>
      <c r="K24" s="7">
        <v>0.74513888888888835</v>
      </c>
      <c r="L24" s="8">
        <v>0.73749999999999993</v>
      </c>
      <c r="M24" s="25">
        <f t="shared" si="3"/>
        <v>-10.999999999999321</v>
      </c>
      <c r="N24" s="20">
        <f t="shared" si="4"/>
        <v>-7.6388888888884177E-3</v>
      </c>
      <c r="O24" s="15" t="str">
        <f t="shared" si="7"/>
        <v/>
      </c>
      <c r="P24" s="19">
        <f t="shared" si="10"/>
        <v>9.0277777777776347E-3</v>
      </c>
      <c r="Q24" s="12"/>
      <c r="S24" s="29">
        <f t="shared" si="8"/>
        <v>0.18333333333333324</v>
      </c>
    </row>
    <row r="25" spans="1:19" ht="57" customHeight="1" x14ac:dyDescent="0.25">
      <c r="A25" s="26"/>
      <c r="B25" s="83" t="s">
        <v>42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S25" s="29"/>
    </row>
    <row r="26" spans="1:19" x14ac:dyDescent="0.25">
      <c r="A26"/>
      <c r="S26" s="29"/>
    </row>
    <row r="27" spans="1:19" x14ac:dyDescent="0.25">
      <c r="A27"/>
      <c r="B27" s="84" t="s">
        <v>13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S27" s="30"/>
    </row>
    <row r="28" spans="1:19" x14ac:dyDescent="0.25">
      <c r="A28"/>
      <c r="B28" t="s">
        <v>9</v>
      </c>
      <c r="S28" s="29"/>
    </row>
    <row r="29" spans="1:19" x14ac:dyDescent="0.25">
      <c r="A29"/>
      <c r="B29" t="s">
        <v>14</v>
      </c>
      <c r="S29" s="29"/>
    </row>
    <row r="30" spans="1:19" ht="13.8" thickBot="1" x14ac:dyDescent="0.3">
      <c r="A30"/>
      <c r="S30" s="23"/>
    </row>
    <row r="31" spans="1:19" ht="23.4" thickBot="1" x14ac:dyDescent="0.45">
      <c r="S31" s="31">
        <f>AVERAGE(S15:S24)</f>
        <v>0.18706597222222221</v>
      </c>
    </row>
    <row r="32" spans="1:19" x14ac:dyDescent="0.25">
      <c r="S32" t="s">
        <v>41</v>
      </c>
    </row>
  </sheetData>
  <mergeCells count="4">
    <mergeCell ref="A1:O1"/>
    <mergeCell ref="A2:O2"/>
    <mergeCell ref="B25:Q25"/>
    <mergeCell ref="B27:Q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A4F2-4188-4BC1-9271-67B9B3A12369}">
  <dimension ref="A1:U34"/>
  <sheetViews>
    <sheetView tabSelected="1" workbookViewId="0">
      <selection activeCell="Q37" sqref="Q37"/>
    </sheetView>
  </sheetViews>
  <sheetFormatPr defaultRowHeight="13.2" x14ac:dyDescent="0.25"/>
  <cols>
    <col min="2" max="2" width="31.6640625" customWidth="1"/>
    <col min="7" max="7" width="11.88671875" hidden="1" customWidth="1"/>
    <col min="9" max="9" width="0" hidden="1" customWidth="1"/>
    <col min="10" max="10" width="16.6640625" customWidth="1"/>
    <col min="14" max="14" width="14.109375" hidden="1" customWidth="1"/>
    <col min="16" max="16" width="0" hidden="1" customWidth="1"/>
    <col min="17" max="17" width="13.77734375" customWidth="1"/>
  </cols>
  <sheetData>
    <row r="1" spans="1:21" ht="17.399999999999999" x14ac:dyDescent="0.3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41"/>
      <c r="Q1" s="41"/>
      <c r="R1" s="41"/>
      <c r="S1" s="41"/>
    </row>
    <row r="2" spans="1:21" ht="17.399999999999999" x14ac:dyDescent="0.3">
      <c r="A2" s="82" t="s">
        <v>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41"/>
      <c r="Q2" s="41"/>
      <c r="R2" s="41"/>
      <c r="S2" s="41"/>
    </row>
    <row r="3" spans="1:21" ht="30" customHeight="1" thickBot="1" x14ac:dyDescent="0.3">
      <c r="A3" s="41"/>
      <c r="B3" s="42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78" t="s">
        <v>43</v>
      </c>
      <c r="P3" s="41"/>
      <c r="Q3" s="63"/>
      <c r="R3" s="79">
        <v>0.19097222222222221</v>
      </c>
      <c r="S3" s="41"/>
    </row>
    <row r="4" spans="1:21" ht="53.4" thickBot="1" x14ac:dyDescent="0.3">
      <c r="A4" s="43" t="s">
        <v>1</v>
      </c>
      <c r="B4" s="44" t="s">
        <v>2</v>
      </c>
      <c r="C4" s="45" t="s">
        <v>44</v>
      </c>
      <c r="D4" s="46" t="s">
        <v>3</v>
      </c>
      <c r="E4" s="47" t="s">
        <v>4</v>
      </c>
      <c r="F4" s="58" t="s">
        <v>10</v>
      </c>
      <c r="G4" s="59" t="s">
        <v>12</v>
      </c>
      <c r="H4" s="60" t="s">
        <v>11</v>
      </c>
      <c r="I4" s="59" t="s">
        <v>12</v>
      </c>
      <c r="J4" s="53" t="s">
        <v>8</v>
      </c>
      <c r="K4" s="46" t="s">
        <v>6</v>
      </c>
      <c r="L4" s="47" t="s">
        <v>7</v>
      </c>
      <c r="M4" s="48" t="s">
        <v>5</v>
      </c>
      <c r="N4" s="59" t="s">
        <v>12</v>
      </c>
      <c r="O4" s="60" t="s">
        <v>11</v>
      </c>
      <c r="P4" s="59" t="s">
        <v>12</v>
      </c>
      <c r="Q4" s="53" t="s">
        <v>47</v>
      </c>
      <c r="R4" s="66"/>
      <c r="S4" s="80" t="s">
        <v>15</v>
      </c>
    </row>
    <row r="5" spans="1:21" ht="22.2" customHeight="1" x14ac:dyDescent="0.25">
      <c r="A5" s="64">
        <v>1</v>
      </c>
      <c r="B5" s="85" t="s">
        <v>48</v>
      </c>
      <c r="C5" s="49">
        <v>0.41666666666666669</v>
      </c>
      <c r="D5" s="52">
        <v>0.50902777777777797</v>
      </c>
      <c r="E5" s="51">
        <v>0.49861111111111112</v>
      </c>
      <c r="F5" s="67">
        <f t="shared" ref="F5" si="0">G5*86400/60</f>
        <v>-15.000000000000266</v>
      </c>
      <c r="G5" s="61">
        <f t="shared" ref="G5" si="1">E5-D5</f>
        <v>-1.0416666666666852E-2</v>
      </c>
      <c r="H5" s="32" t="str">
        <f t="shared" ref="H5" si="2">IF(G5&lt;0,"",IF(G5=0,"0",MINUTE(I5)))</f>
        <v/>
      </c>
      <c r="I5" s="62" t="e">
        <v>#VALUE!</v>
      </c>
      <c r="J5" s="54"/>
      <c r="K5" s="56">
        <v>0.60763888888888873</v>
      </c>
      <c r="L5" s="57">
        <v>0.59861111111111109</v>
      </c>
      <c r="M5" s="67">
        <f t="shared" ref="M5" si="3">N5*86400/60</f>
        <v>-12.999999999999794</v>
      </c>
      <c r="N5" s="61">
        <f t="shared" ref="N5" si="4">L5-K5</f>
        <v>-9.0277777777776347E-3</v>
      </c>
      <c r="O5" s="32" t="str">
        <f t="shared" ref="O5" si="5">IF(N5&lt;0,"",IF(N5=0,"0",MINUTE(P5)))</f>
        <v/>
      </c>
      <c r="P5" s="61" t="e">
        <v>#VALUE!</v>
      </c>
      <c r="Q5" s="55"/>
      <c r="R5" s="41"/>
      <c r="S5" s="81">
        <f t="shared" ref="S5:S13" si="6">L5-C5</f>
        <v>0.18194444444444441</v>
      </c>
    </row>
    <row r="6" spans="1:21" ht="22.2" customHeight="1" x14ac:dyDescent="0.25">
      <c r="A6" s="65">
        <v>2</v>
      </c>
      <c r="B6" s="85" t="s">
        <v>49</v>
      </c>
      <c r="C6" s="50">
        <v>0.42500000000000004</v>
      </c>
      <c r="D6" s="50">
        <v>0.51736111111111127</v>
      </c>
      <c r="E6" s="51">
        <v>0.51388888888888895</v>
      </c>
      <c r="F6" s="67">
        <f t="shared" ref="F6:F13" si="7">G6*86400/60</f>
        <v>-5.0000000000001421</v>
      </c>
      <c r="G6" s="61">
        <f t="shared" ref="G6:G13" si="8">E6-D6</f>
        <v>-3.4722222222223209E-3</v>
      </c>
      <c r="H6" s="32" t="str">
        <f t="shared" ref="H6:H13" si="9">IF(G6&lt;0,"",IF(G6=0,"0",MINUTE(I6)))</f>
        <v/>
      </c>
      <c r="I6" s="62">
        <v>6.9444444444445308E-3</v>
      </c>
      <c r="J6" s="54"/>
      <c r="K6" s="50">
        <v>0.61597222222222203</v>
      </c>
      <c r="L6" s="51">
        <v>0.6118055555555556</v>
      </c>
      <c r="M6" s="67">
        <f t="shared" ref="M6:M13" si="10">N6*86400/60</f>
        <v>-5.9999999999996589</v>
      </c>
      <c r="N6" s="61">
        <f t="shared" ref="N6:N13" si="11">L6-K6</f>
        <v>-4.1666666666664298E-3</v>
      </c>
      <c r="O6" s="32" t="str">
        <f t="shared" ref="O6:O13" si="12">IF(N6&lt;0,"",IF(N6=0,"0",MINUTE(P6)))</f>
        <v/>
      </c>
      <c r="P6" s="62">
        <v>1.736111111111116E-2</v>
      </c>
      <c r="Q6" s="55"/>
      <c r="R6" s="41"/>
      <c r="S6" s="81">
        <f t="shared" si="6"/>
        <v>0.18680555555555556</v>
      </c>
    </row>
    <row r="7" spans="1:21" ht="22.2" customHeight="1" x14ac:dyDescent="0.25">
      <c r="A7" s="65">
        <v>3</v>
      </c>
      <c r="B7" s="85" t="s">
        <v>50</v>
      </c>
      <c r="C7" s="50">
        <v>0.4333333333333334</v>
      </c>
      <c r="D7" s="50">
        <v>0.52569444444444458</v>
      </c>
      <c r="E7" s="51">
        <v>0.52500000000000002</v>
      </c>
      <c r="F7" s="67">
        <f t="shared" si="7"/>
        <v>-1.0000000000001563</v>
      </c>
      <c r="G7" s="61">
        <f t="shared" si="8"/>
        <v>-6.94444444444553E-4</v>
      </c>
      <c r="H7" s="32" t="str">
        <f t="shared" si="9"/>
        <v/>
      </c>
      <c r="I7" s="62">
        <v>9.0277777777777457E-3</v>
      </c>
      <c r="J7" s="54"/>
      <c r="K7" s="50">
        <v>0.62430555555555534</v>
      </c>
      <c r="L7" s="51">
        <v>0.61944444444444446</v>
      </c>
      <c r="M7" s="67">
        <f t="shared" si="10"/>
        <v>-6.9999999999996554</v>
      </c>
      <c r="N7" s="61">
        <f t="shared" si="11"/>
        <v>-4.8611111111108718E-3</v>
      </c>
      <c r="O7" s="32" t="str">
        <f t="shared" si="12"/>
        <v/>
      </c>
      <c r="P7" s="62">
        <v>7.6388888888888618E-3</v>
      </c>
      <c r="Q7" s="55"/>
      <c r="R7" s="41"/>
      <c r="S7" s="81">
        <f t="shared" si="6"/>
        <v>0.18611111111111106</v>
      </c>
    </row>
    <row r="8" spans="1:21" ht="22.2" customHeight="1" x14ac:dyDescent="0.25">
      <c r="A8" s="65">
        <v>4</v>
      </c>
      <c r="B8" s="85" t="s">
        <v>51</v>
      </c>
      <c r="C8" s="50">
        <v>0.44166666666666676</v>
      </c>
      <c r="D8" s="50">
        <v>0.53402777777777788</v>
      </c>
      <c r="E8" s="51">
        <v>0.52986111111111112</v>
      </c>
      <c r="F8" s="67">
        <f t="shared" si="7"/>
        <v>-6.0000000000001386</v>
      </c>
      <c r="G8" s="61">
        <f t="shared" si="8"/>
        <v>-4.1666666666667629E-3</v>
      </c>
      <c r="H8" s="32" t="str">
        <f t="shared" si="9"/>
        <v/>
      </c>
      <c r="I8" s="62">
        <v>9.7222222222221877E-3</v>
      </c>
      <c r="J8" s="54"/>
      <c r="K8" s="50">
        <v>0.63263888888888864</v>
      </c>
      <c r="L8" s="51">
        <v>0.62916666666666665</v>
      </c>
      <c r="M8" s="67">
        <f t="shared" si="10"/>
        <v>-4.9999999999996625</v>
      </c>
      <c r="N8" s="61">
        <f t="shared" si="11"/>
        <v>-3.4722222222219878E-3</v>
      </c>
      <c r="O8" s="32" t="str">
        <f t="shared" si="12"/>
        <v/>
      </c>
      <c r="P8" s="62">
        <v>1.2499999999999956E-2</v>
      </c>
      <c r="Q8" s="55"/>
      <c r="R8" s="41"/>
      <c r="S8" s="81">
        <f t="shared" si="6"/>
        <v>0.18749999999999989</v>
      </c>
    </row>
    <row r="9" spans="1:21" ht="22.2" customHeight="1" x14ac:dyDescent="0.25">
      <c r="A9" s="65">
        <v>5</v>
      </c>
      <c r="B9" s="85" t="s">
        <v>52</v>
      </c>
      <c r="C9" s="50">
        <v>0.45000000000000012</v>
      </c>
      <c r="D9" s="50">
        <v>0.54236111111111118</v>
      </c>
      <c r="E9" s="51">
        <v>0.54305555555555551</v>
      </c>
      <c r="F9" s="87">
        <f t="shared" si="7"/>
        <v>0.99999999999983658</v>
      </c>
      <c r="G9" s="61">
        <f t="shared" si="8"/>
        <v>6.9444444444433095E-4</v>
      </c>
      <c r="H9" s="32">
        <v>19</v>
      </c>
      <c r="I9" s="62">
        <v>7.6388888888889728E-3</v>
      </c>
      <c r="J9" s="86" t="s">
        <v>16</v>
      </c>
      <c r="K9" s="50">
        <v>0.64097222222222194</v>
      </c>
      <c r="L9" s="51">
        <v>0.64027777777777783</v>
      </c>
      <c r="M9" s="67">
        <f t="shared" si="10"/>
        <v>-0.99999999999951683</v>
      </c>
      <c r="N9" s="61">
        <f t="shared" si="11"/>
        <v>-6.9444444444410891E-4</v>
      </c>
      <c r="O9" s="32" t="str">
        <f t="shared" si="12"/>
        <v/>
      </c>
      <c r="P9" s="62">
        <v>6.2500000000000888E-3</v>
      </c>
      <c r="Q9" s="55"/>
      <c r="R9" s="41"/>
      <c r="S9" s="81">
        <f t="shared" si="6"/>
        <v>0.19027777777777771</v>
      </c>
    </row>
    <row r="10" spans="1:21" ht="22.2" customHeight="1" x14ac:dyDescent="0.25">
      <c r="A10" s="65">
        <v>6</v>
      </c>
      <c r="B10" s="85" t="s">
        <v>53</v>
      </c>
      <c r="C10" s="50">
        <v>0.45833333333333348</v>
      </c>
      <c r="D10" s="50">
        <v>0.55069444444444449</v>
      </c>
      <c r="E10" s="51">
        <v>0.55069444444444449</v>
      </c>
      <c r="F10" s="67">
        <f t="shared" si="7"/>
        <v>0</v>
      </c>
      <c r="G10" s="61">
        <f t="shared" si="8"/>
        <v>0</v>
      </c>
      <c r="H10" s="32" t="str">
        <f t="shared" si="9"/>
        <v>0</v>
      </c>
      <c r="I10" s="62">
        <v>6.9444444444444198E-3</v>
      </c>
      <c r="J10" s="54"/>
      <c r="K10" s="50">
        <v>0.64930555555555525</v>
      </c>
      <c r="L10" s="51">
        <v>0.64930555555555558</v>
      </c>
      <c r="M10" s="67">
        <f t="shared" si="10"/>
        <v>0</v>
      </c>
      <c r="N10" s="61">
        <f t="shared" si="11"/>
        <v>0</v>
      </c>
      <c r="O10" s="32" t="str">
        <f t="shared" si="12"/>
        <v>0</v>
      </c>
      <c r="P10" s="62">
        <v>6.9444444444443088E-3</v>
      </c>
      <c r="Q10" s="55"/>
      <c r="R10" s="41"/>
      <c r="S10" s="81">
        <f t="shared" si="6"/>
        <v>0.1909722222222221</v>
      </c>
    </row>
    <row r="11" spans="1:21" ht="22.2" customHeight="1" x14ac:dyDescent="0.25">
      <c r="A11" s="65">
        <v>7</v>
      </c>
      <c r="B11" s="85" t="s">
        <v>54</v>
      </c>
      <c r="C11" s="50">
        <v>0.46666666666666684</v>
      </c>
      <c r="D11" s="50">
        <v>0.55902777777777779</v>
      </c>
      <c r="E11" s="51">
        <v>0.55555555555555558</v>
      </c>
      <c r="F11" s="67">
        <f t="shared" si="7"/>
        <v>-4.9999999999999822</v>
      </c>
      <c r="G11" s="61">
        <f t="shared" si="8"/>
        <v>-3.4722222222222099E-3</v>
      </c>
      <c r="H11" s="32" t="str">
        <f t="shared" si="9"/>
        <v/>
      </c>
      <c r="I11" s="62">
        <v>6.2499999999999778E-3</v>
      </c>
      <c r="J11" s="54"/>
      <c r="K11" s="50">
        <v>0.65763888888888855</v>
      </c>
      <c r="L11" s="51">
        <v>0.65694444444444444</v>
      </c>
      <c r="M11" s="67">
        <f t="shared" si="10"/>
        <v>-0.99999999999951683</v>
      </c>
      <c r="N11" s="61">
        <f t="shared" si="11"/>
        <v>-6.9444444444410891E-4</v>
      </c>
      <c r="O11" s="32" t="str">
        <f t="shared" si="12"/>
        <v/>
      </c>
      <c r="P11" s="62">
        <v>5.5555555555557579E-3</v>
      </c>
      <c r="Q11" s="55"/>
      <c r="R11" s="41"/>
      <c r="S11" s="81">
        <f t="shared" si="6"/>
        <v>0.1902777777777776</v>
      </c>
    </row>
    <row r="12" spans="1:21" ht="22.2" customHeight="1" x14ac:dyDescent="0.25">
      <c r="A12" s="64">
        <v>8</v>
      </c>
      <c r="B12" s="85" t="s">
        <v>55</v>
      </c>
      <c r="C12" s="50">
        <v>0.4750000000000002</v>
      </c>
      <c r="D12" s="50">
        <v>0.56736111111111109</v>
      </c>
      <c r="E12" s="51">
        <v>0.56319444444444444</v>
      </c>
      <c r="F12" s="67">
        <f t="shared" si="7"/>
        <v>-5.9999999999999796</v>
      </c>
      <c r="G12" s="61">
        <f t="shared" si="8"/>
        <v>-4.1666666666666519E-3</v>
      </c>
      <c r="H12" s="32" t="str">
        <f t="shared" si="9"/>
        <v/>
      </c>
      <c r="I12" s="62">
        <v>9.7222222222221877E-3</v>
      </c>
      <c r="J12" s="54"/>
      <c r="K12" s="50">
        <v>0.66597222222222185</v>
      </c>
      <c r="L12" s="51">
        <v>0.65972222222222221</v>
      </c>
      <c r="M12" s="67">
        <f t="shared" si="10"/>
        <v>-8.9999999999994884</v>
      </c>
      <c r="N12" s="61">
        <f t="shared" si="11"/>
        <v>-6.2499999999996447E-3</v>
      </c>
      <c r="O12" s="32" t="str">
        <f t="shared" si="12"/>
        <v/>
      </c>
      <c r="P12" s="62">
        <v>6.2499999999998668E-3</v>
      </c>
      <c r="Q12" s="55"/>
      <c r="R12" s="41"/>
      <c r="S12" s="81">
        <f t="shared" si="6"/>
        <v>0.18472222222222201</v>
      </c>
    </row>
    <row r="13" spans="1:21" ht="22.2" customHeight="1" x14ac:dyDescent="0.25">
      <c r="A13" s="65">
        <v>9</v>
      </c>
      <c r="B13" s="85" t="s">
        <v>56</v>
      </c>
      <c r="C13" s="50">
        <v>0.48333333333333356</v>
      </c>
      <c r="D13" s="50">
        <v>0.5756944444444444</v>
      </c>
      <c r="E13" s="51">
        <v>0.57013888888888886</v>
      </c>
      <c r="F13" s="67">
        <f t="shared" si="7"/>
        <v>-7.9999999999999716</v>
      </c>
      <c r="G13" s="61">
        <f t="shared" si="8"/>
        <v>-5.5555555555555358E-3</v>
      </c>
      <c r="H13" s="32" t="str">
        <f t="shared" si="9"/>
        <v/>
      </c>
      <c r="I13" s="62">
        <v>5.5555555555556468E-3</v>
      </c>
      <c r="J13" s="54"/>
      <c r="K13" s="50">
        <v>0.67430555555555516</v>
      </c>
      <c r="L13" s="51">
        <v>0.6743055555555556</v>
      </c>
      <c r="M13" s="67">
        <f t="shared" si="10"/>
        <v>0</v>
      </c>
      <c r="N13" s="61">
        <f t="shared" si="11"/>
        <v>0</v>
      </c>
      <c r="O13" s="32" t="str">
        <f t="shared" si="12"/>
        <v>0</v>
      </c>
      <c r="P13" s="62">
        <v>6.2499999999999778E-3</v>
      </c>
      <c r="Q13" s="55"/>
      <c r="R13" s="41"/>
      <c r="S13" s="81">
        <f t="shared" si="6"/>
        <v>0.19097222222222204</v>
      </c>
    </row>
    <row r="14" spans="1:21" ht="15.6" x14ac:dyDescent="0.25">
      <c r="A14" s="69"/>
      <c r="B14" s="70"/>
      <c r="C14" s="71"/>
      <c r="D14" s="71"/>
      <c r="E14" s="72"/>
      <c r="F14" s="73"/>
      <c r="G14" s="74"/>
      <c r="H14" s="75"/>
      <c r="I14" s="74"/>
      <c r="J14" s="68"/>
      <c r="K14" s="71"/>
      <c r="L14" s="72"/>
      <c r="M14" s="73"/>
      <c r="N14" s="76"/>
      <c r="O14" s="75"/>
      <c r="P14" s="74"/>
      <c r="Q14" s="68"/>
      <c r="R14" s="41"/>
      <c r="S14" s="66"/>
    </row>
    <row r="15" spans="1:2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66"/>
    </row>
    <row r="16" spans="1:21" ht="28.8" customHeight="1" thickBot="1" x14ac:dyDescent="0.3">
      <c r="A16" s="41"/>
      <c r="B16" s="42" t="s">
        <v>45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66"/>
      <c r="T16" s="41"/>
      <c r="U16" s="41"/>
    </row>
    <row r="17" spans="1:21" ht="53.4" thickBot="1" x14ac:dyDescent="0.3">
      <c r="A17" s="43" t="s">
        <v>1</v>
      </c>
      <c r="B17" s="44" t="s">
        <v>2</v>
      </c>
      <c r="C17" s="45" t="s">
        <v>44</v>
      </c>
      <c r="D17" s="46" t="s">
        <v>3</v>
      </c>
      <c r="E17" s="47" t="s">
        <v>7</v>
      </c>
      <c r="F17" s="58" t="s">
        <v>10</v>
      </c>
      <c r="G17" s="59" t="s">
        <v>12</v>
      </c>
      <c r="H17" s="60" t="s">
        <v>11</v>
      </c>
      <c r="I17" s="59" t="s">
        <v>12</v>
      </c>
      <c r="J17" s="53" t="s">
        <v>8</v>
      </c>
      <c r="K17" s="46" t="s">
        <v>6</v>
      </c>
      <c r="L17" s="47" t="s">
        <v>4</v>
      </c>
      <c r="M17" s="48" t="s">
        <v>5</v>
      </c>
      <c r="N17" s="59" t="s">
        <v>12</v>
      </c>
      <c r="O17" s="60" t="s">
        <v>11</v>
      </c>
      <c r="P17" s="59" t="s">
        <v>12</v>
      </c>
      <c r="Q17" s="53" t="s">
        <v>8</v>
      </c>
      <c r="R17" s="66"/>
      <c r="S17" s="80" t="s">
        <v>15</v>
      </c>
      <c r="T17" s="66"/>
      <c r="U17" s="66"/>
    </row>
    <row r="18" spans="1:21" ht="24" customHeight="1" x14ac:dyDescent="0.25">
      <c r="A18" s="64">
        <v>10</v>
      </c>
      <c r="B18" s="85" t="s">
        <v>57</v>
      </c>
      <c r="C18" s="49">
        <v>0.41666666666666669</v>
      </c>
      <c r="D18" s="52">
        <v>0.51319444444444451</v>
      </c>
      <c r="E18" s="51">
        <v>0.49305555555555558</v>
      </c>
      <c r="F18" s="67">
        <f t="shared" ref="F18" si="13">G18*86400/60</f>
        <v>-29.000000000000057</v>
      </c>
      <c r="G18" s="61">
        <f t="shared" ref="G18" si="14">E18-D18</f>
        <v>-2.0138888888888928E-2</v>
      </c>
      <c r="H18" s="32" t="str">
        <f t="shared" ref="H18" si="15">IF(G18&lt;0,"",IF(G18=0,"0",MINUTE(I18)))</f>
        <v/>
      </c>
      <c r="I18" s="62" t="e">
        <v>#VALUE!</v>
      </c>
      <c r="J18" s="54"/>
      <c r="K18" s="56">
        <v>0.60763888888888862</v>
      </c>
      <c r="L18" s="57">
        <v>0.58680555555555558</v>
      </c>
      <c r="M18" s="67">
        <f t="shared" ref="M18" si="16">N18*86400/60</f>
        <v>-29.999999999999577</v>
      </c>
      <c r="N18" s="61">
        <f t="shared" ref="N18" si="17">L18-K18</f>
        <v>-2.0833333333333037E-2</v>
      </c>
      <c r="O18" s="32" t="str">
        <f t="shared" ref="O18" si="18">IF(N18&lt;0,"",IF(N18=0,"0",MINUTE(P18)))</f>
        <v/>
      </c>
      <c r="P18" s="61" t="e">
        <v>#VALUE!</v>
      </c>
      <c r="Q18" s="55"/>
      <c r="R18" s="41"/>
      <c r="S18" s="81">
        <f t="shared" ref="S18:S27" si="19">L18-C18</f>
        <v>0.1701388888888889</v>
      </c>
      <c r="T18" s="41"/>
      <c r="U18" s="41"/>
    </row>
    <row r="19" spans="1:21" ht="24" customHeight="1" x14ac:dyDescent="0.25">
      <c r="A19" s="64">
        <v>11</v>
      </c>
      <c r="B19" s="85" t="s">
        <v>58</v>
      </c>
      <c r="C19" s="50">
        <v>0.42500000000000004</v>
      </c>
      <c r="D19" s="50">
        <v>0.52152777777777781</v>
      </c>
      <c r="E19" s="51">
        <v>0.49722222222222223</v>
      </c>
      <c r="F19" s="67">
        <f t="shared" ref="F19:F27" si="20">G19*86400/60</f>
        <v>-35.000000000000036</v>
      </c>
      <c r="G19" s="61">
        <f t="shared" ref="G19:G27" si="21">E19-D19</f>
        <v>-2.430555555555558E-2</v>
      </c>
      <c r="H19" s="32" t="str">
        <f t="shared" ref="H19:H27" si="22">IF(G19&lt;0,"",IF(G19=0,"0",MINUTE(I19)))</f>
        <v/>
      </c>
      <c r="I19" s="62">
        <v>6.9444444444444198E-3</v>
      </c>
      <c r="J19" s="54"/>
      <c r="K19" s="50">
        <v>0.61597222222222192</v>
      </c>
      <c r="L19" s="51">
        <v>0.59236111111111112</v>
      </c>
      <c r="M19" s="67">
        <f t="shared" ref="M19:M27" si="23">N19*86400/60</f>
        <v>-33.999999999999559</v>
      </c>
      <c r="N19" s="61">
        <f t="shared" ref="N19:N27" si="24">L19-K19</f>
        <v>-2.3611111111110805E-2</v>
      </c>
      <c r="O19" s="32" t="str">
        <f t="shared" ref="O19:O27" si="25">IF(N19&lt;0,"",IF(N19=0,"0",MINUTE(P19)))</f>
        <v/>
      </c>
      <c r="P19" s="62">
        <v>1.9444444444444486E-2</v>
      </c>
      <c r="Q19" s="55"/>
      <c r="R19" s="41"/>
      <c r="S19" s="81">
        <f t="shared" si="19"/>
        <v>0.16736111111111107</v>
      </c>
      <c r="T19" s="41"/>
      <c r="U19" s="41"/>
    </row>
    <row r="20" spans="1:21" ht="24" customHeight="1" x14ac:dyDescent="0.25">
      <c r="A20" s="64">
        <v>12</v>
      </c>
      <c r="B20" s="85" t="s">
        <v>59</v>
      </c>
      <c r="C20" s="50">
        <v>0.4333333333333334</v>
      </c>
      <c r="D20" s="50">
        <v>0.52986111111111123</v>
      </c>
      <c r="E20" s="51">
        <v>0.51250000000000007</v>
      </c>
      <c r="F20" s="67">
        <f t="shared" si="20"/>
        <v>-25.000000000000071</v>
      </c>
      <c r="G20" s="61">
        <f t="shared" si="21"/>
        <v>-1.736111111111116E-2</v>
      </c>
      <c r="H20" s="32" t="str">
        <f t="shared" si="22"/>
        <v/>
      </c>
      <c r="I20" s="62">
        <v>1.5277777777777835E-2</v>
      </c>
      <c r="J20" s="54"/>
      <c r="K20" s="50">
        <v>0.62430555555555534</v>
      </c>
      <c r="L20" s="51">
        <v>0.59861111111111109</v>
      </c>
      <c r="M20" s="67">
        <f t="shared" si="23"/>
        <v>-36.999999999999709</v>
      </c>
      <c r="N20" s="61">
        <f t="shared" si="24"/>
        <v>-2.5694444444444242E-2</v>
      </c>
      <c r="O20" s="32" t="str">
        <f t="shared" si="25"/>
        <v/>
      </c>
      <c r="P20" s="62">
        <v>1.8749999999999933E-2</v>
      </c>
      <c r="Q20" s="55"/>
      <c r="R20" s="41"/>
      <c r="S20" s="81">
        <f>L20-C20</f>
        <v>0.16527777777777769</v>
      </c>
      <c r="T20" s="41"/>
      <c r="U20" s="41"/>
    </row>
    <row r="21" spans="1:21" ht="24" customHeight="1" x14ac:dyDescent="0.25">
      <c r="A21" s="64">
        <v>13</v>
      </c>
      <c r="B21" s="85" t="s">
        <v>60</v>
      </c>
      <c r="C21" s="50">
        <v>0.44166666666666676</v>
      </c>
      <c r="D21" s="50">
        <v>0.53819444444444453</v>
      </c>
      <c r="E21" s="51">
        <v>0.52847222222222223</v>
      </c>
      <c r="F21" s="67">
        <f t="shared" si="20"/>
        <v>-14.00000000000011</v>
      </c>
      <c r="G21" s="61">
        <f t="shared" si="21"/>
        <v>-9.7222222222222987E-3</v>
      </c>
      <c r="H21" s="32" t="str">
        <f t="shared" si="22"/>
        <v/>
      </c>
      <c r="I21" s="62">
        <v>7.6388888888888618E-3</v>
      </c>
      <c r="J21" s="54"/>
      <c r="K21" s="50">
        <v>0.63263888888888864</v>
      </c>
      <c r="L21" s="51">
        <v>0.6069444444444444</v>
      </c>
      <c r="M21" s="67">
        <f t="shared" si="23"/>
        <v>-36.999999999999709</v>
      </c>
      <c r="N21" s="61">
        <f t="shared" si="24"/>
        <v>-2.5694444444444242E-2</v>
      </c>
      <c r="O21" s="32" t="str">
        <f t="shared" si="25"/>
        <v/>
      </c>
      <c r="P21" s="62">
        <v>5.5555555555555358E-3</v>
      </c>
      <c r="Q21" s="55"/>
      <c r="R21" s="41"/>
      <c r="S21" s="81">
        <f t="shared" si="19"/>
        <v>0.16527777777777763</v>
      </c>
      <c r="T21" s="41"/>
      <c r="U21" s="41"/>
    </row>
    <row r="22" spans="1:21" ht="24" customHeight="1" x14ac:dyDescent="0.25">
      <c r="A22" s="64">
        <v>14</v>
      </c>
      <c r="B22" s="85" t="s">
        <v>61</v>
      </c>
      <c r="C22" s="50">
        <v>0.45000000000000012</v>
      </c>
      <c r="D22" s="50">
        <v>0.54652777777777783</v>
      </c>
      <c r="E22" s="51">
        <v>0.53611111111111109</v>
      </c>
      <c r="F22" s="67">
        <f t="shared" si="20"/>
        <v>-15.000000000000107</v>
      </c>
      <c r="G22" s="61">
        <f t="shared" si="21"/>
        <v>-1.0416666666666741E-2</v>
      </c>
      <c r="H22" s="32" t="str">
        <f t="shared" si="22"/>
        <v/>
      </c>
      <c r="I22" s="62">
        <v>4.8611111111112049E-3</v>
      </c>
      <c r="J22" s="54"/>
      <c r="K22" s="50">
        <v>0.64097222222222194</v>
      </c>
      <c r="L22" s="51">
        <v>0.62152777777777779</v>
      </c>
      <c r="M22" s="67">
        <f t="shared" si="23"/>
        <v>-27.999999999999581</v>
      </c>
      <c r="N22" s="61">
        <f t="shared" si="24"/>
        <v>-1.9444444444444153E-2</v>
      </c>
      <c r="O22" s="32" t="str">
        <f t="shared" si="25"/>
        <v/>
      </c>
      <c r="P22" s="62">
        <v>4.8611111111112049E-3</v>
      </c>
      <c r="Q22" s="55"/>
      <c r="R22" s="41"/>
      <c r="S22" s="81">
        <f t="shared" si="19"/>
        <v>0.17152777777777767</v>
      </c>
      <c r="T22" s="41"/>
      <c r="U22" s="41"/>
    </row>
    <row r="23" spans="1:21" ht="24" customHeight="1" x14ac:dyDescent="0.25">
      <c r="A23" s="64">
        <v>15</v>
      </c>
      <c r="B23" s="85" t="s">
        <v>62</v>
      </c>
      <c r="C23" s="50">
        <v>0.45833333333333348</v>
      </c>
      <c r="D23" s="50">
        <v>0.55486111111111114</v>
      </c>
      <c r="E23" s="51">
        <v>0.54513888888888895</v>
      </c>
      <c r="F23" s="67">
        <f t="shared" si="20"/>
        <v>-13.99999999999995</v>
      </c>
      <c r="G23" s="61">
        <f t="shared" si="21"/>
        <v>-9.7222222222221877E-3</v>
      </c>
      <c r="H23" s="32" t="str">
        <f t="shared" si="22"/>
        <v/>
      </c>
      <c r="I23" s="62">
        <v>8.3333333333333037E-3</v>
      </c>
      <c r="J23" s="54"/>
      <c r="K23" s="50">
        <v>0.64930555555555525</v>
      </c>
      <c r="L23" s="51">
        <v>0.62986111111111109</v>
      </c>
      <c r="M23" s="67">
        <f t="shared" si="23"/>
        <v>-27.999999999999581</v>
      </c>
      <c r="N23" s="61">
        <f t="shared" si="24"/>
        <v>-1.9444444444444153E-2</v>
      </c>
      <c r="O23" s="32" t="str">
        <f t="shared" si="25"/>
        <v/>
      </c>
      <c r="P23" s="62">
        <v>7.6388888888888618E-3</v>
      </c>
      <c r="Q23" s="55"/>
      <c r="R23" s="41"/>
      <c r="S23" s="81">
        <f t="shared" si="19"/>
        <v>0.17152777777777761</v>
      </c>
      <c r="T23" s="41"/>
      <c r="U23" s="41"/>
    </row>
    <row r="24" spans="1:21" ht="24" customHeight="1" x14ac:dyDescent="0.25">
      <c r="A24" s="64">
        <v>16</v>
      </c>
      <c r="B24" s="85" t="s">
        <v>63</v>
      </c>
      <c r="C24" s="50">
        <v>0.46666666666666684</v>
      </c>
      <c r="D24" s="50">
        <v>0.56319444444444444</v>
      </c>
      <c r="E24" s="51">
        <v>0.55694444444444446</v>
      </c>
      <c r="F24" s="67">
        <f t="shared" si="20"/>
        <v>-8.999999999999968</v>
      </c>
      <c r="G24" s="61">
        <f t="shared" si="21"/>
        <v>-6.2499999999999778E-3</v>
      </c>
      <c r="H24" s="32" t="str">
        <f t="shared" si="22"/>
        <v/>
      </c>
      <c r="I24" s="62">
        <v>5.5555555555555358E-3</v>
      </c>
      <c r="J24" s="54"/>
      <c r="K24" s="50">
        <v>0.65763888888888855</v>
      </c>
      <c r="L24" s="51">
        <v>0.64930555555555558</v>
      </c>
      <c r="M24" s="67">
        <f t="shared" si="23"/>
        <v>-11.999999999999478</v>
      </c>
      <c r="N24" s="61">
        <f t="shared" si="24"/>
        <v>-8.3333333333329707E-3</v>
      </c>
      <c r="O24" s="32" t="str">
        <f t="shared" si="25"/>
        <v/>
      </c>
      <c r="P24" s="62">
        <v>5.5555555555555358E-3</v>
      </c>
      <c r="Q24" s="55"/>
      <c r="R24" s="41"/>
      <c r="S24" s="81">
        <f t="shared" si="19"/>
        <v>0.18263888888888874</v>
      </c>
      <c r="T24" s="41"/>
      <c r="U24" s="41"/>
    </row>
    <row r="25" spans="1:21" ht="24" customHeight="1" x14ac:dyDescent="0.25">
      <c r="A25" s="64">
        <v>17</v>
      </c>
      <c r="B25" s="85" t="s">
        <v>64</v>
      </c>
      <c r="C25" s="50">
        <v>0.4750000000000002</v>
      </c>
      <c r="D25" s="50">
        <v>0.57152777777777775</v>
      </c>
      <c r="E25" s="51">
        <v>0.56319444444444444</v>
      </c>
      <c r="F25" s="67">
        <f t="shared" si="20"/>
        <v>-11.999999999999959</v>
      </c>
      <c r="G25" s="61">
        <f t="shared" si="21"/>
        <v>-8.3333333333333037E-3</v>
      </c>
      <c r="H25" s="32" t="str">
        <f t="shared" si="22"/>
        <v/>
      </c>
      <c r="I25" s="62">
        <v>1.4583333333333393E-2</v>
      </c>
      <c r="J25" s="54"/>
      <c r="K25" s="50">
        <v>0.66597222222222185</v>
      </c>
      <c r="L25" s="51">
        <v>0.65625</v>
      </c>
      <c r="M25" s="67">
        <f t="shared" si="23"/>
        <v>-13.999999999999471</v>
      </c>
      <c r="N25" s="61">
        <f t="shared" si="24"/>
        <v>-9.7222222222218546E-3</v>
      </c>
      <c r="O25" s="32" t="str">
        <f t="shared" si="25"/>
        <v/>
      </c>
      <c r="P25" s="62">
        <v>8.3333333333333037E-3</v>
      </c>
      <c r="Q25" s="55"/>
      <c r="R25" s="41"/>
      <c r="S25" s="81">
        <f t="shared" si="19"/>
        <v>0.1812499999999998</v>
      </c>
      <c r="T25" s="41"/>
      <c r="U25" s="41"/>
    </row>
    <row r="26" spans="1:21" s="41" customFormat="1" ht="24" customHeight="1" x14ac:dyDescent="0.25">
      <c r="A26" s="64">
        <v>18</v>
      </c>
      <c r="B26" s="85" t="s">
        <v>65</v>
      </c>
      <c r="C26" s="50">
        <v>0.48333333333333356</v>
      </c>
      <c r="D26" s="50">
        <v>0.57986111111111105</v>
      </c>
      <c r="E26" s="51">
        <v>0.57222222222222219</v>
      </c>
      <c r="F26" s="67">
        <f t="shared" si="20"/>
        <v>-10.999999999999961</v>
      </c>
      <c r="G26" s="61">
        <f t="shared" si="21"/>
        <v>-7.6388888888888618E-3</v>
      </c>
      <c r="H26" s="32" t="str">
        <f t="shared" si="22"/>
        <v/>
      </c>
      <c r="I26" s="62">
        <v>1.4583333333333393E-2</v>
      </c>
      <c r="J26" s="54"/>
      <c r="K26" s="50">
        <v>0.67430555555555516</v>
      </c>
      <c r="L26" s="51">
        <v>0.66666666666666663</v>
      </c>
      <c r="M26" s="67">
        <f t="shared" si="23"/>
        <v>-10.999999999999481</v>
      </c>
      <c r="N26" s="61">
        <f t="shared" si="24"/>
        <v>-7.6388888888885287E-3</v>
      </c>
      <c r="O26" s="32" t="str">
        <f t="shared" si="25"/>
        <v/>
      </c>
      <c r="P26" s="62">
        <v>8.3333333333333037E-3</v>
      </c>
      <c r="Q26" s="55"/>
      <c r="S26" s="81">
        <f t="shared" si="19"/>
        <v>0.18333333333333307</v>
      </c>
    </row>
    <row r="27" spans="1:21" ht="24" customHeight="1" x14ac:dyDescent="0.25">
      <c r="A27" s="64">
        <v>19</v>
      </c>
      <c r="B27" s="85" t="s">
        <v>66</v>
      </c>
      <c r="C27" s="50">
        <v>0.49166666666666692</v>
      </c>
      <c r="D27" s="50">
        <v>0.58819444444444435</v>
      </c>
      <c r="E27" s="51">
        <v>0.58124999999999993</v>
      </c>
      <c r="F27" s="67">
        <f t="shared" si="20"/>
        <v>-9.9999999999999645</v>
      </c>
      <c r="G27" s="61">
        <f t="shared" si="21"/>
        <v>-6.9444444444444198E-3</v>
      </c>
      <c r="H27" s="32" t="str">
        <f t="shared" si="22"/>
        <v/>
      </c>
      <c r="I27" s="62">
        <v>1.4583333333333393E-2</v>
      </c>
      <c r="J27" s="54"/>
      <c r="K27" s="50">
        <v>0.68263888888888846</v>
      </c>
      <c r="L27" s="51">
        <v>0.67013888888888884</v>
      </c>
      <c r="M27" s="67">
        <f t="shared" si="23"/>
        <v>-17.999999999999456</v>
      </c>
      <c r="N27" s="61">
        <f t="shared" si="24"/>
        <v>-1.2499999999999623E-2</v>
      </c>
      <c r="O27" s="32" t="str">
        <f t="shared" si="25"/>
        <v/>
      </c>
      <c r="P27" s="62">
        <v>8.3333333333333037E-3</v>
      </c>
      <c r="Q27" s="55"/>
      <c r="R27" s="41"/>
      <c r="S27" s="81">
        <f t="shared" si="19"/>
        <v>0.17847222222222192</v>
      </c>
      <c r="T27" s="41"/>
      <c r="U27" s="41"/>
    </row>
    <row r="28" spans="1:21" ht="13.8" thickBot="1" x14ac:dyDescent="0.3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66"/>
      <c r="T28" s="41"/>
      <c r="U28" s="41"/>
    </row>
    <row r="29" spans="1:21" ht="23.4" thickBot="1" x14ac:dyDescent="0.45">
      <c r="A29" s="41"/>
      <c r="B29" s="84" t="s">
        <v>13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41"/>
      <c r="S29" s="77">
        <f>AVERAGE(S5:S13,S21:S27)</f>
        <v>0.18272569444444431</v>
      </c>
      <c r="T29" s="41"/>
      <c r="U29" s="41" t="s">
        <v>46</v>
      </c>
    </row>
    <row r="30" spans="1:21" x14ac:dyDescent="0.25">
      <c r="A30" s="41"/>
      <c r="B30" s="41" t="s">
        <v>9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 t="s">
        <v>41</v>
      </c>
      <c r="T30" s="41"/>
      <c r="U30" s="41"/>
    </row>
    <row r="31" spans="1:21" x14ac:dyDescent="0.25">
      <c r="A31" s="41"/>
      <c r="B31" s="41" t="s">
        <v>14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1" x14ac:dyDescent="0.25">
      <c r="A33" s="41"/>
    </row>
    <row r="34" spans="1:1" x14ac:dyDescent="0.25">
      <c r="A34" s="41"/>
    </row>
  </sheetData>
  <mergeCells count="3">
    <mergeCell ref="A1:O1"/>
    <mergeCell ref="A2:O2"/>
    <mergeCell ref="B29:Q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23.05.18</vt:lpstr>
      <vt:lpstr>Протокол 24.05.18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Андрей</cp:lastModifiedBy>
  <cp:lastPrinted>2017-04-27T14:23:00Z</cp:lastPrinted>
  <dcterms:created xsi:type="dcterms:W3CDTF">2014-08-28T08:12:32Z</dcterms:created>
  <dcterms:modified xsi:type="dcterms:W3CDTF">2018-05-24T21:02:54Z</dcterms:modified>
</cp:coreProperties>
</file>